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JESTRY\2025\ZP.261.1.....2025 zapytania ofertowe\DYREKTOR\słowackiego oznakowania poziome\"/>
    </mc:Choice>
  </mc:AlternateContent>
  <xr:revisionPtr revIDLastSave="0" documentId="13_ncr:1_{943F57B3-A4C3-4637-87A7-E84D0BB2462D}" xr6:coauthVersionLast="47" xr6:coauthVersionMax="47" xr10:uidLastSave="{00000000-0000-0000-0000-000000000000}"/>
  <bookViews>
    <workbookView xWindow="-120" yWindow="-120" windowWidth="29040" windowHeight="15720" activeTab="2" xr2:uid="{1F6732EA-DB6C-4975-9A9C-3A3C2DA1A7D3}"/>
  </bookViews>
  <sheets>
    <sheet name="Poziome_likwidacja" sheetId="3" r:id="rId1"/>
    <sheet name=" Poziome_nowe" sheetId="4" r:id="rId2"/>
    <sheet name=" Poziome_regeneracja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7" l="1"/>
  <c r="D6" i="4"/>
  <c r="D11" i="3"/>
  <c r="B4" i="4"/>
  <c r="D4" i="4" s="1"/>
  <c r="B3" i="4"/>
  <c r="D3" i="4" s="1"/>
  <c r="B11" i="7"/>
  <c r="D11" i="7" s="1"/>
  <c r="D5" i="7"/>
  <c r="B9" i="7"/>
  <c r="B8" i="7"/>
  <c r="D8" i="7" s="1"/>
  <c r="B7" i="7"/>
  <c r="D7" i="7" s="1"/>
  <c r="B6" i="7"/>
  <c r="D6" i="7" s="1"/>
  <c r="B4" i="7"/>
  <c r="D4" i="7" s="1"/>
  <c r="B3" i="7"/>
  <c r="D3" i="7" s="1"/>
  <c r="D12" i="7"/>
  <c r="B10" i="7"/>
  <c r="D10" i="7" s="1"/>
  <c r="D9" i="7"/>
  <c r="B3" i="3"/>
  <c r="D3" i="3" s="1"/>
  <c r="B8" i="3"/>
  <c r="D8" i="3" s="1"/>
  <c r="D5" i="4"/>
  <c r="D10" i="3"/>
  <c r="D9" i="3"/>
  <c r="D7" i="3"/>
  <c r="D6" i="3"/>
  <c r="D5" i="3"/>
  <c r="D4" i="3"/>
</calcChain>
</file>

<file path=xl/sharedStrings.xml><?xml version="1.0" encoding="utf-8"?>
<sst xmlns="http://schemas.openxmlformats.org/spreadsheetml/2006/main" count="102" uniqueCount="40">
  <si>
    <t>Uwagi</t>
  </si>
  <si>
    <t>Oznakowanie poziome do likwidacji</t>
  </si>
  <si>
    <t>Oznaczenie</t>
  </si>
  <si>
    <t>Ilość</t>
  </si>
  <si>
    <t>jedn.</t>
  </si>
  <si>
    <t>Powierz. Malowania</t>
  </si>
  <si>
    <t>P-7a</t>
  </si>
  <si>
    <t>mb</t>
  </si>
  <si>
    <t>m2</t>
  </si>
  <si>
    <t>P-7b</t>
  </si>
  <si>
    <t>P-12</t>
  </si>
  <si>
    <t>P-1c</t>
  </si>
  <si>
    <t>P-3b</t>
  </si>
  <si>
    <t>P-2b</t>
  </si>
  <si>
    <t>P-21</t>
  </si>
  <si>
    <t>P-8e krótki</t>
  </si>
  <si>
    <t>szt.</t>
  </si>
  <si>
    <t>P-8d krótki</t>
  </si>
  <si>
    <t>P-4</t>
  </si>
  <si>
    <t>P-1e</t>
  </si>
  <si>
    <t>5 odcinków</t>
  </si>
  <si>
    <t>2 odcinki</t>
  </si>
  <si>
    <t>P-10</t>
  </si>
  <si>
    <t>m2/s</t>
  </si>
  <si>
    <t>1 odcinek</t>
  </si>
  <si>
    <t>P-14</t>
  </si>
  <si>
    <t>P-8a krótki</t>
  </si>
  <si>
    <t>2 szt.</t>
  </si>
  <si>
    <t>Oznakowanie poziome do odmalowania</t>
  </si>
  <si>
    <t>18 odcinków</t>
  </si>
  <si>
    <t>8 odcinków</t>
  </si>
  <si>
    <t>7 odcinków</t>
  </si>
  <si>
    <t>9 odcinków szer. 4m</t>
  </si>
  <si>
    <t>3 powierzchnie</t>
  </si>
  <si>
    <t>Oznakowanie poziome projektowane</t>
  </si>
  <si>
    <t>4 odcinki</t>
  </si>
  <si>
    <t>Zgodnie z rys. nr 4 - linie koloru niebieskiego</t>
  </si>
  <si>
    <t>Zgodnie z rys. nr 4 - linie koloru czarnego</t>
  </si>
  <si>
    <t>Zgodnie z rys. nr 3 - linie koloru różowego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</si>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</sst>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color theme="1"/>
      <name val="Liberation Sans"/>
      <charset val="238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theme="1"/>
      <name val="Liberation Sans"/>
      <charset val="238"/>
    </font>
    <font>
      <b/>
      <sz val="18"/>
      <color theme="1"/>
      <name val="Liberation Sans"/>
      <charset val="238"/>
    </font>
    <font>
      <b/>
      <sz val="12"/>
      <color theme="1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theme="1"/>
      <name val="Liberation Sans"/>
      <charset val="238"/>
    </font>
    <font>
      <sz val="10"/>
      <color rgb="FFFF0000"/>
      <name val="Liberation Sans"/>
      <charset val="238"/>
    </font>
    <font>
      <sz val="10"/>
      <name val="Liberation Sans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ont="0" applyFill="0" applyBorder="0" applyAlignment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3">
    <xf numFmtId="0" fontId="0" fillId="0" borderId="0" xfId="0"/>
    <xf numFmtId="0" fontId="0" fillId="9" borderId="2" xfId="6" applyFont="1" applyFill="1" applyBorder="1" applyAlignment="1">
      <alignment horizontal="center" vertical="center"/>
    </xf>
    <xf numFmtId="0" fontId="0" fillId="0" borderId="2" xfId="6" applyFont="1" applyBorder="1" applyAlignment="1">
      <alignment horizontal="center"/>
    </xf>
    <xf numFmtId="0" fontId="0" fillId="0" borderId="2" xfId="6" applyFont="1" applyBorder="1" applyAlignment="1">
      <alignment horizontal="center" vertical="center"/>
    </xf>
    <xf numFmtId="0" fontId="0" fillId="0" borderId="0" xfId="6" applyFont="1" applyBorder="1"/>
    <xf numFmtId="0" fontId="0" fillId="0" borderId="0" xfId="6" applyFont="1" applyBorder="1" applyAlignment="1">
      <alignment horizontal="center"/>
    </xf>
    <xf numFmtId="0" fontId="0" fillId="0" borderId="0" xfId="6" applyFont="1" applyBorder="1" applyAlignment="1">
      <alignment horizontal="center" vertical="center"/>
    </xf>
    <xf numFmtId="0" fontId="0" fillId="0" borderId="2" xfId="6" applyFont="1" applyFill="1" applyBorder="1" applyAlignment="1">
      <alignment horizontal="center" vertical="center"/>
    </xf>
    <xf numFmtId="0" fontId="0" fillId="9" borderId="2" xfId="6" applyFont="1" applyFill="1" applyBorder="1" applyAlignment="1">
      <alignment horizontal="center" vertical="center" wrapText="1"/>
    </xf>
    <xf numFmtId="164" fontId="0" fillId="0" borderId="2" xfId="6" applyNumberFormat="1" applyFont="1" applyBorder="1" applyAlignment="1">
      <alignment horizontal="center"/>
    </xf>
    <xf numFmtId="164" fontId="0" fillId="0" borderId="2" xfId="6" applyNumberFormat="1" applyFont="1" applyBorder="1" applyAlignment="1">
      <alignment horizontal="center" vertical="center"/>
    </xf>
    <xf numFmtId="0" fontId="0" fillId="0" borderId="0" xfId="6" applyFont="1" applyBorder="1" applyAlignment="1">
      <alignment horizontal="left" vertical="center"/>
    </xf>
    <xf numFmtId="0" fontId="0" fillId="0" borderId="0" xfId="6" applyFont="1" applyBorder="1" applyAlignment="1">
      <alignment horizontal="left"/>
    </xf>
    <xf numFmtId="164" fontId="0" fillId="0" borderId="2" xfId="6" applyNumberFormat="1" applyFont="1" applyFill="1" applyBorder="1" applyAlignment="1">
      <alignment horizontal="center"/>
    </xf>
    <xf numFmtId="0" fontId="0" fillId="0" borderId="2" xfId="6" applyFont="1" applyFill="1" applyBorder="1" applyAlignment="1">
      <alignment horizontal="center"/>
    </xf>
    <xf numFmtId="0" fontId="0" fillId="0" borderId="2" xfId="6" applyFont="1" applyFill="1" applyBorder="1"/>
    <xf numFmtId="164" fontId="0" fillId="0" borderId="2" xfId="6" applyNumberFormat="1" applyFont="1" applyFill="1" applyBorder="1" applyAlignment="1">
      <alignment horizontal="center" vertical="center"/>
    </xf>
    <xf numFmtId="0" fontId="0" fillId="0" borderId="0" xfId="6" applyFont="1" applyFill="1" applyBorder="1" applyAlignment="1">
      <alignment horizontal="center"/>
    </xf>
    <xf numFmtId="0" fontId="2" fillId="9" borderId="2" xfId="6" applyFont="1" applyFill="1" applyBorder="1" applyAlignment="1">
      <alignment horizontal="center" vertical="center"/>
    </xf>
    <xf numFmtId="0" fontId="14" fillId="10" borderId="0" xfId="6" applyFont="1" applyFill="1" applyBorder="1" applyAlignment="1">
      <alignment horizontal="center"/>
    </xf>
    <xf numFmtId="164" fontId="14" fillId="10" borderId="0" xfId="6" applyNumberFormat="1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/>
    </xf>
    <xf numFmtId="164" fontId="15" fillId="0" borderId="2" xfId="6" applyNumberFormat="1" applyFont="1" applyFill="1" applyBorder="1" applyAlignment="1">
      <alignment horizontal="center"/>
    </xf>
  </cellXfs>
  <cellStyles count="20">
    <cellStyle name="Accent" xfId="1" xr:uid="{5297EB4A-D783-4B64-810E-9D1CC81EC8A4}"/>
    <cellStyle name="Accent 1" xfId="2" xr:uid="{999306AF-7B87-4E92-B316-77D2A54F8D26}"/>
    <cellStyle name="Accent 2" xfId="3" xr:uid="{072FE8BE-8621-4BD4-96D8-E1CA123077F2}"/>
    <cellStyle name="Accent 3" xfId="4" xr:uid="{6E715B06-7ADE-4880-B3C5-8D487E980FE8}"/>
    <cellStyle name="Bad" xfId="5" xr:uid="{0B0A9B59-8098-47C1-BF93-FEC0D5D0948A}"/>
    <cellStyle name="Default" xfId="6" xr:uid="{D8ADF92B-3BED-4B7B-BE4F-3D242DDC26E8}"/>
    <cellStyle name="Error" xfId="7" xr:uid="{47BB01A8-5977-4124-A4F5-10DC570CCBBD}"/>
    <cellStyle name="Footnote" xfId="8" xr:uid="{C66571D9-0578-4E7E-9E33-FBF38B9D1921}"/>
    <cellStyle name="Good" xfId="9" xr:uid="{E1CC0545-D678-4180-80B3-315D3F4CF68B}"/>
    <cellStyle name="Heading" xfId="10" xr:uid="{53000BC7-082D-4F8B-A320-34BA6289FDAF}"/>
    <cellStyle name="Heading 1" xfId="11" xr:uid="{672A58E0-6ADA-45B4-B72E-F76FC480DC06}"/>
    <cellStyle name="Heading 2" xfId="12" xr:uid="{3D0B4546-45A5-4B7F-A920-227BF8A57336}"/>
    <cellStyle name="Hyperlink" xfId="13" xr:uid="{1259A553-0156-4AB7-B99A-67964DC1582F}"/>
    <cellStyle name="Neutral" xfId="14" xr:uid="{713489FF-D734-4EEB-95A2-ABB312C34FF7}"/>
    <cellStyle name="Normalny" xfId="0" builtinId="0" customBuiltin="1"/>
    <cellStyle name="Note" xfId="15" xr:uid="{40CFA559-4673-4E01-89F2-C4160C7EE9AA}"/>
    <cellStyle name="Result" xfId="16" xr:uid="{810C261A-C939-49B8-AD90-A1330B56F6F1}"/>
    <cellStyle name="Status" xfId="17" xr:uid="{36F59C26-9C51-482B-BB77-C2C988B34D79}"/>
    <cellStyle name="Text" xfId="18" xr:uid="{195F7AD4-0266-4C8B-A3BB-875982C90CA1}"/>
    <cellStyle name="Warning" xfId="19" xr:uid="{8E8B6A39-EA95-4885-8B91-8145BED61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03E7-CA5E-4B5E-BEA9-9204E67D5565}">
  <dimension ref="A1:E23"/>
  <sheetViews>
    <sheetView workbookViewId="0">
      <selection activeCell="G19" sqref="G19"/>
    </sheetView>
  </sheetViews>
  <sheetFormatPr defaultRowHeight="12.75"/>
  <cols>
    <col min="1" max="1" width="13.140625" customWidth="1"/>
    <col min="2" max="2" width="10.42578125" customWidth="1"/>
    <col min="3" max="3" width="5.28515625" customWidth="1"/>
    <col min="4" max="4" width="10.42578125" customWidth="1"/>
    <col min="5" max="5" width="5.28515625" customWidth="1"/>
  </cols>
  <sheetData>
    <row r="1" spans="1:5">
      <c r="A1" s="18" t="s">
        <v>1</v>
      </c>
      <c r="B1" s="18"/>
      <c r="C1" s="18"/>
      <c r="D1" s="18"/>
      <c r="E1" s="18"/>
    </row>
    <row r="2" spans="1:5" ht="28.35" customHeight="1">
      <c r="A2" s="1" t="s">
        <v>2</v>
      </c>
      <c r="B2" s="1" t="s">
        <v>3</v>
      </c>
      <c r="C2" s="1" t="s">
        <v>4</v>
      </c>
      <c r="D2" s="8" t="s">
        <v>5</v>
      </c>
      <c r="E2" s="1" t="s">
        <v>4</v>
      </c>
    </row>
    <row r="3" spans="1:5">
      <c r="A3" s="2" t="s">
        <v>9</v>
      </c>
      <c r="B3" s="14">
        <f>16.2+25.3</f>
        <v>41.5</v>
      </c>
      <c r="C3" s="2" t="s">
        <v>7</v>
      </c>
      <c r="D3" s="9">
        <f>B3*0.24</f>
        <v>9.9599999999999991</v>
      </c>
      <c r="E3" s="2" t="s">
        <v>8</v>
      </c>
    </row>
    <row r="4" spans="1:5">
      <c r="A4" s="2" t="s">
        <v>10</v>
      </c>
      <c r="B4" s="14">
        <v>21</v>
      </c>
      <c r="C4" s="2" t="s">
        <v>7</v>
      </c>
      <c r="D4" s="9">
        <f>B4*0.5</f>
        <v>10.5</v>
      </c>
      <c r="E4" s="2" t="s">
        <v>8</v>
      </c>
    </row>
    <row r="5" spans="1:5">
      <c r="A5" s="2" t="s">
        <v>11</v>
      </c>
      <c r="B5" s="14">
        <v>39</v>
      </c>
      <c r="C5" s="2" t="s">
        <v>7</v>
      </c>
      <c r="D5" s="10">
        <f>B5*0.12</f>
        <v>4.68</v>
      </c>
      <c r="E5" s="3" t="s">
        <v>8</v>
      </c>
    </row>
    <row r="6" spans="1:5">
      <c r="A6" s="2" t="s">
        <v>12</v>
      </c>
      <c r="B6" s="14">
        <v>7</v>
      </c>
      <c r="C6" s="2" t="s">
        <v>7</v>
      </c>
      <c r="D6" s="10">
        <f>B6*0.18</f>
        <v>1.26</v>
      </c>
      <c r="E6" s="3" t="s">
        <v>8</v>
      </c>
    </row>
    <row r="7" spans="1:5">
      <c r="A7" s="2" t="s">
        <v>13</v>
      </c>
      <c r="B7" s="14">
        <v>24</v>
      </c>
      <c r="C7" s="2" t="s">
        <v>7</v>
      </c>
      <c r="D7" s="10">
        <f>B7*0.24</f>
        <v>5.76</v>
      </c>
      <c r="E7" s="3" t="s">
        <v>8</v>
      </c>
    </row>
    <row r="8" spans="1:5">
      <c r="A8" s="2" t="s">
        <v>14</v>
      </c>
      <c r="B8" s="14">
        <f>9.12+25.3</f>
        <v>34.42</v>
      </c>
      <c r="C8" s="2" t="s">
        <v>8</v>
      </c>
      <c r="D8" s="9">
        <f>B8*0.38</f>
        <v>13.079600000000001</v>
      </c>
      <c r="E8" s="3" t="s">
        <v>8</v>
      </c>
    </row>
    <row r="9" spans="1:5">
      <c r="A9" s="2" t="s">
        <v>15</v>
      </c>
      <c r="B9" s="14">
        <v>3</v>
      </c>
      <c r="C9" s="2" t="s">
        <v>16</v>
      </c>
      <c r="D9" s="9">
        <f>3*2.9</f>
        <v>8.6999999999999993</v>
      </c>
      <c r="E9" s="3" t="s">
        <v>8</v>
      </c>
    </row>
    <row r="10" spans="1:5">
      <c r="A10" s="2" t="s">
        <v>17</v>
      </c>
      <c r="B10" s="14">
        <v>2</v>
      </c>
      <c r="C10" s="2" t="s">
        <v>16</v>
      </c>
      <c r="D10" s="9">
        <f>2*1.49</f>
        <v>2.98</v>
      </c>
      <c r="E10" s="3" t="s">
        <v>8</v>
      </c>
    </row>
    <row r="11" spans="1:5">
      <c r="A11" s="5"/>
      <c r="B11" s="17"/>
      <c r="C11" s="19" t="s">
        <v>39</v>
      </c>
      <c r="D11" s="20">
        <f>SUM(D3:D10)</f>
        <v>56.919599999999996</v>
      </c>
      <c r="E11" s="6"/>
    </row>
    <row r="12" spans="1:5">
      <c r="A12" s="12" t="s">
        <v>38</v>
      </c>
      <c r="B12" s="5"/>
      <c r="C12" s="5"/>
      <c r="D12" s="5"/>
      <c r="E12" s="5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6"/>
      <c r="E15" s="6"/>
    </row>
    <row r="16" spans="1:5">
      <c r="A16" s="5"/>
      <c r="B16" s="5"/>
      <c r="C16" s="5"/>
      <c r="D16" s="5"/>
      <c r="E16" s="5"/>
    </row>
    <row r="17" spans="1:5">
      <c r="A17" s="5"/>
      <c r="B17" s="5"/>
      <c r="C17" s="5"/>
      <c r="D17" s="5"/>
      <c r="E17" s="5"/>
    </row>
    <row r="18" spans="1:5">
      <c r="A18" s="5"/>
      <c r="B18" s="5"/>
      <c r="C18" s="5"/>
      <c r="D18" s="6"/>
      <c r="E18" s="6"/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6"/>
      <c r="E20" s="6"/>
    </row>
    <row r="21" spans="1:5">
      <c r="A21" s="5"/>
      <c r="B21" s="5"/>
      <c r="C21" s="5"/>
      <c r="D21" s="5"/>
      <c r="E21" s="5"/>
    </row>
    <row r="22" spans="1:5">
      <c r="A22" s="5"/>
      <c r="B22" s="5"/>
      <c r="C22" s="5"/>
      <c r="D22" s="5"/>
      <c r="E22" s="5"/>
    </row>
    <row r="23" spans="1:5">
      <c r="A23" s="5"/>
      <c r="B23" s="5"/>
      <c r="C23" s="5"/>
      <c r="D23" s="5"/>
      <c r="E23" s="5"/>
    </row>
  </sheetData>
  <mergeCells count="1">
    <mergeCell ref="A1:E1"/>
  </mergeCells>
  <pageMargins left="0" right="0" top="0.39370078740157483" bottom="0.39370078740157483" header="0" footer="0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B8DA-0DE9-4840-99E1-E72A29D13D98}">
  <dimension ref="A1:F18"/>
  <sheetViews>
    <sheetView workbookViewId="0">
      <selection activeCell="F12" sqref="F12"/>
    </sheetView>
  </sheetViews>
  <sheetFormatPr defaultRowHeight="12.75"/>
  <cols>
    <col min="1" max="1" width="13.140625" customWidth="1"/>
    <col min="2" max="2" width="10.42578125" customWidth="1"/>
    <col min="3" max="3" width="5.28515625" customWidth="1"/>
    <col min="4" max="4" width="10.42578125" customWidth="1"/>
    <col min="5" max="5" width="5.28515625" customWidth="1"/>
    <col min="6" max="6" width="21" customWidth="1"/>
  </cols>
  <sheetData>
    <row r="1" spans="1:6">
      <c r="A1" s="18" t="s">
        <v>34</v>
      </c>
      <c r="B1" s="18"/>
      <c r="C1" s="18"/>
      <c r="D1" s="18"/>
      <c r="E1" s="18"/>
      <c r="F1" s="18"/>
    </row>
    <row r="2" spans="1:6" ht="28.35" customHeight="1">
      <c r="A2" s="1" t="s">
        <v>2</v>
      </c>
      <c r="B2" s="1" t="s">
        <v>3</v>
      </c>
      <c r="C2" s="1" t="s">
        <v>4</v>
      </c>
      <c r="D2" s="8" t="s">
        <v>5</v>
      </c>
      <c r="E2" s="1" t="s">
        <v>4</v>
      </c>
      <c r="F2" s="1" t="s">
        <v>0</v>
      </c>
    </row>
    <row r="3" spans="1:6">
      <c r="A3" s="2" t="s">
        <v>18</v>
      </c>
      <c r="B3" s="14">
        <f>12.7+4.8+2.7+9.4+6.8+11.7+12.2</f>
        <v>60.3</v>
      </c>
      <c r="C3" s="14" t="s">
        <v>7</v>
      </c>
      <c r="D3" s="13">
        <f>B3*0.24</f>
        <v>14.472</v>
      </c>
      <c r="E3" s="14" t="s">
        <v>8</v>
      </c>
      <c r="F3" s="15" t="s">
        <v>31</v>
      </c>
    </row>
    <row r="4" spans="1:6">
      <c r="A4" s="2" t="s">
        <v>19</v>
      </c>
      <c r="B4" s="14">
        <f>3*1+5</f>
        <v>8</v>
      </c>
      <c r="C4" s="14" t="s">
        <v>7</v>
      </c>
      <c r="D4" s="13">
        <f>B4*0.12</f>
        <v>0.96</v>
      </c>
      <c r="E4" s="14" t="s">
        <v>8</v>
      </c>
      <c r="F4" s="15" t="s">
        <v>35</v>
      </c>
    </row>
    <row r="5" spans="1:6">
      <c r="A5" s="2" t="s">
        <v>10</v>
      </c>
      <c r="B5" s="14">
        <v>12.9</v>
      </c>
      <c r="C5" s="14" t="s">
        <v>7</v>
      </c>
      <c r="D5" s="13">
        <f>B5*0.5</f>
        <v>6.45</v>
      </c>
      <c r="E5" s="14" t="s">
        <v>8</v>
      </c>
      <c r="F5" s="15" t="s">
        <v>24</v>
      </c>
    </row>
    <row r="6" spans="1:6">
      <c r="A6" s="5"/>
      <c r="B6" s="5"/>
      <c r="C6" s="19" t="s">
        <v>39</v>
      </c>
      <c r="D6" s="20">
        <f>SUM(D3:D5)</f>
        <v>21.881999999999998</v>
      </c>
      <c r="E6" s="6"/>
      <c r="F6" s="11"/>
    </row>
    <row r="7" spans="1:6">
      <c r="A7" s="5"/>
      <c r="B7" s="5"/>
      <c r="C7" s="5"/>
      <c r="D7" s="5"/>
      <c r="E7" s="5"/>
      <c r="F7" s="4"/>
    </row>
    <row r="8" spans="1:6">
      <c r="A8" s="12" t="s">
        <v>36</v>
      </c>
      <c r="B8" s="5"/>
      <c r="C8" s="5"/>
      <c r="D8" s="5"/>
      <c r="E8" s="5"/>
      <c r="F8" s="4"/>
    </row>
    <row r="9" spans="1:6">
      <c r="A9" s="5"/>
      <c r="B9" s="5"/>
      <c r="C9" s="5"/>
      <c r="D9" s="5"/>
      <c r="E9" s="5"/>
      <c r="F9" s="4"/>
    </row>
    <row r="10" spans="1:6">
      <c r="A10" s="5"/>
      <c r="B10" s="5"/>
      <c r="C10" s="5"/>
      <c r="D10" s="6"/>
      <c r="E10" s="6"/>
      <c r="F10" s="4"/>
    </row>
    <row r="11" spans="1:6">
      <c r="A11" s="5"/>
      <c r="B11" s="5"/>
      <c r="C11" s="5"/>
      <c r="D11" s="5"/>
      <c r="E11" s="5"/>
      <c r="F11" s="4"/>
    </row>
    <row r="12" spans="1:6">
      <c r="A12" s="5"/>
      <c r="B12" s="5"/>
      <c r="C12" s="5"/>
      <c r="D12" s="5"/>
      <c r="E12" s="5"/>
      <c r="F12" s="4"/>
    </row>
    <row r="13" spans="1:6">
      <c r="A13" s="5"/>
      <c r="B13" s="5"/>
      <c r="C13" s="5"/>
      <c r="D13" s="6"/>
      <c r="E13" s="6"/>
      <c r="F13" s="4"/>
    </row>
    <row r="14" spans="1:6">
      <c r="A14" s="5"/>
      <c r="B14" s="5"/>
      <c r="C14" s="5"/>
      <c r="D14" s="5"/>
      <c r="E14" s="5"/>
      <c r="F14" s="4"/>
    </row>
    <row r="15" spans="1:6">
      <c r="A15" s="5"/>
      <c r="B15" s="5"/>
      <c r="C15" s="5"/>
      <c r="D15" s="6"/>
      <c r="E15" s="6"/>
      <c r="F15" s="11"/>
    </row>
    <row r="16" spans="1:6">
      <c r="A16" s="5"/>
      <c r="B16" s="5"/>
      <c r="C16" s="5"/>
      <c r="D16" s="5"/>
      <c r="E16" s="5"/>
      <c r="F16" s="4"/>
    </row>
    <row r="17" spans="1:6">
      <c r="A17" s="5"/>
      <c r="B17" s="5"/>
      <c r="C17" s="5"/>
      <c r="D17" s="5"/>
      <c r="E17" s="5"/>
      <c r="F17" s="4"/>
    </row>
    <row r="18" spans="1:6">
      <c r="A18" s="5"/>
      <c r="B18" s="5"/>
      <c r="C18" s="5"/>
      <c r="D18" s="5"/>
      <c r="E18" s="5"/>
      <c r="F18" s="4"/>
    </row>
  </sheetData>
  <mergeCells count="1">
    <mergeCell ref="A1:F1"/>
  </mergeCells>
  <pageMargins left="0" right="0" top="0.39370078740157483" bottom="0.39370078740157483" header="0" footer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1D19-A9C3-4383-959F-E85ABC19FC48}">
  <dimension ref="A1:F25"/>
  <sheetViews>
    <sheetView tabSelected="1" workbookViewId="0">
      <selection activeCell="F31" sqref="F31"/>
    </sheetView>
  </sheetViews>
  <sheetFormatPr defaultRowHeight="12.75"/>
  <cols>
    <col min="1" max="1" width="13.140625" customWidth="1"/>
    <col min="2" max="2" width="10.42578125" customWidth="1"/>
    <col min="3" max="3" width="5.28515625" customWidth="1"/>
    <col min="4" max="4" width="10.42578125" customWidth="1"/>
    <col min="5" max="5" width="5.28515625" customWidth="1"/>
    <col min="6" max="6" width="21" customWidth="1"/>
  </cols>
  <sheetData>
    <row r="1" spans="1:6">
      <c r="A1" s="18" t="s">
        <v>28</v>
      </c>
      <c r="B1" s="18"/>
      <c r="C1" s="18"/>
      <c r="D1" s="18"/>
      <c r="E1" s="18"/>
      <c r="F1" s="18"/>
    </row>
    <row r="2" spans="1:6" ht="28.35" customHeight="1">
      <c r="A2" s="1" t="s">
        <v>2</v>
      </c>
      <c r="B2" s="1" t="s">
        <v>3</v>
      </c>
      <c r="C2" s="1" t="s">
        <v>4</v>
      </c>
      <c r="D2" s="8" t="s">
        <v>5</v>
      </c>
      <c r="E2" s="1" t="s">
        <v>4</v>
      </c>
      <c r="F2" s="1" t="s">
        <v>0</v>
      </c>
    </row>
    <row r="3" spans="1:6">
      <c r="A3" s="2" t="s">
        <v>18</v>
      </c>
      <c r="B3" s="13">
        <f>38.9+9.8+7.3+9+9.6+4.4+32+1+13.6+3+1+14.2+11.1+16+4+14+3.4+3.6</f>
        <v>195.89999999999998</v>
      </c>
      <c r="C3" s="14" t="s">
        <v>7</v>
      </c>
      <c r="D3" s="13">
        <f>B3*0.24</f>
        <v>47.015999999999991</v>
      </c>
      <c r="E3" s="14" t="s">
        <v>8</v>
      </c>
      <c r="F3" s="15" t="s">
        <v>29</v>
      </c>
    </row>
    <row r="4" spans="1:6">
      <c r="A4" s="2" t="s">
        <v>19</v>
      </c>
      <c r="B4" s="13">
        <f>5*1+2*5+12.5+13</f>
        <v>40.5</v>
      </c>
      <c r="C4" s="14" t="s">
        <v>7</v>
      </c>
      <c r="D4" s="13">
        <f>B4*0.12</f>
        <v>4.8599999999999994</v>
      </c>
      <c r="E4" s="14" t="s">
        <v>7</v>
      </c>
      <c r="F4" s="15" t="s">
        <v>30</v>
      </c>
    </row>
    <row r="5" spans="1:6">
      <c r="A5" s="2" t="s">
        <v>12</v>
      </c>
      <c r="B5" s="13">
        <v>3</v>
      </c>
      <c r="C5" s="14" t="s">
        <v>7</v>
      </c>
      <c r="D5" s="13">
        <f>B5*0.18</f>
        <v>0.54</v>
      </c>
      <c r="E5" s="14" t="s">
        <v>7</v>
      </c>
      <c r="F5" s="15" t="s">
        <v>24</v>
      </c>
    </row>
    <row r="6" spans="1:6">
      <c r="A6" s="2" t="s">
        <v>6</v>
      </c>
      <c r="B6" s="13">
        <f>41+3+3</f>
        <v>47</v>
      </c>
      <c r="C6" s="14" t="s">
        <v>7</v>
      </c>
      <c r="D6" s="13">
        <f>B6*0.12</f>
        <v>5.64</v>
      </c>
      <c r="E6" s="14" t="s">
        <v>8</v>
      </c>
      <c r="F6" s="15" t="s">
        <v>21</v>
      </c>
    </row>
    <row r="7" spans="1:6">
      <c r="A7" s="2" t="s">
        <v>9</v>
      </c>
      <c r="B7" s="13">
        <f>3.5+1.6+3.1+6.9+1.8+1.2+9.9</f>
        <v>28</v>
      </c>
      <c r="C7" s="14" t="s">
        <v>7</v>
      </c>
      <c r="D7" s="13">
        <f>B7*0.24</f>
        <v>6.72</v>
      </c>
      <c r="E7" s="14" t="s">
        <v>8</v>
      </c>
      <c r="F7" s="15" t="s">
        <v>31</v>
      </c>
    </row>
    <row r="8" spans="1:6">
      <c r="A8" s="2" t="s">
        <v>22</v>
      </c>
      <c r="B8" s="13">
        <f>5.5*9</f>
        <v>49.5</v>
      </c>
      <c r="C8" s="14" t="s">
        <v>7</v>
      </c>
      <c r="D8" s="16">
        <f>B8*0.5*4</f>
        <v>99</v>
      </c>
      <c r="E8" s="7" t="s">
        <v>23</v>
      </c>
      <c r="F8" s="15" t="s">
        <v>32</v>
      </c>
    </row>
    <row r="9" spans="1:6">
      <c r="A9" s="2" t="s">
        <v>10</v>
      </c>
      <c r="B9" s="13">
        <f>11.7+9.8+10.1+5+7.3</f>
        <v>43.9</v>
      </c>
      <c r="C9" s="14" t="s">
        <v>7</v>
      </c>
      <c r="D9" s="13">
        <f>B9*0.5</f>
        <v>21.95</v>
      </c>
      <c r="E9" s="14" t="s">
        <v>8</v>
      </c>
      <c r="F9" s="15" t="s">
        <v>20</v>
      </c>
    </row>
    <row r="10" spans="1:6">
      <c r="A10" s="2" t="s">
        <v>25</v>
      </c>
      <c r="B10" s="13">
        <f>2.75*2</f>
        <v>5.5</v>
      </c>
      <c r="C10" s="14" t="s">
        <v>7</v>
      </c>
      <c r="D10" s="16">
        <f>B10*0.375</f>
        <v>2.0625</v>
      </c>
      <c r="E10" s="7" t="s">
        <v>8</v>
      </c>
      <c r="F10" s="15" t="s">
        <v>21</v>
      </c>
    </row>
    <row r="11" spans="1:6">
      <c r="A11" s="2" t="s">
        <v>14</v>
      </c>
      <c r="B11" s="13">
        <f>16+4.2</f>
        <v>20.2</v>
      </c>
      <c r="C11" s="14" t="s">
        <v>8</v>
      </c>
      <c r="D11" s="13">
        <f>B11*0.38</f>
        <v>7.6760000000000002</v>
      </c>
      <c r="E11" s="14" t="s">
        <v>8</v>
      </c>
      <c r="F11" s="15" t="s">
        <v>33</v>
      </c>
    </row>
    <row r="12" spans="1:6">
      <c r="A12" s="2" t="s">
        <v>26</v>
      </c>
      <c r="B12" s="13">
        <v>2</v>
      </c>
      <c r="C12" s="21" t="s">
        <v>16</v>
      </c>
      <c r="D12" s="22">
        <f>B12*1.21</f>
        <v>2.42</v>
      </c>
      <c r="E12" s="14" t="s">
        <v>8</v>
      </c>
      <c r="F12" s="15" t="s">
        <v>27</v>
      </c>
    </row>
    <row r="13" spans="1:6">
      <c r="A13" s="5"/>
      <c r="B13" s="5"/>
      <c r="C13" s="19" t="s">
        <v>39</v>
      </c>
      <c r="D13" s="20">
        <f>SUM(D3:D12)</f>
        <v>197.88449999999997</v>
      </c>
      <c r="E13" s="6"/>
      <c r="F13" s="11"/>
    </row>
    <row r="14" spans="1:6">
      <c r="A14" s="5"/>
      <c r="B14" s="5"/>
      <c r="C14" s="5"/>
      <c r="D14" s="5"/>
      <c r="E14" s="5"/>
      <c r="F14" s="4"/>
    </row>
    <row r="15" spans="1:6">
      <c r="A15" s="12" t="s">
        <v>37</v>
      </c>
      <c r="B15" s="5"/>
      <c r="C15" s="5"/>
      <c r="D15" s="5"/>
      <c r="E15" s="5"/>
      <c r="F15" s="4"/>
    </row>
    <row r="16" spans="1:6">
      <c r="A16" s="5"/>
      <c r="B16" s="5"/>
      <c r="C16" s="5"/>
      <c r="D16" s="5"/>
      <c r="E16" s="5"/>
      <c r="F16" s="4"/>
    </row>
    <row r="17" spans="1:6">
      <c r="A17" s="5"/>
      <c r="B17" s="5"/>
      <c r="C17" s="5"/>
      <c r="D17" s="6"/>
      <c r="E17" s="6"/>
      <c r="F17" s="4"/>
    </row>
    <row r="18" spans="1:6">
      <c r="A18" s="5"/>
      <c r="B18" s="5"/>
      <c r="C18" s="5"/>
      <c r="D18" s="5"/>
      <c r="E18" s="5"/>
      <c r="F18" s="4"/>
    </row>
    <row r="19" spans="1:6">
      <c r="A19" s="5"/>
      <c r="B19" s="5"/>
      <c r="C19" s="5"/>
      <c r="D19" s="5"/>
      <c r="E19" s="5"/>
      <c r="F19" s="4"/>
    </row>
    <row r="20" spans="1:6">
      <c r="A20" s="5"/>
      <c r="B20" s="5"/>
      <c r="C20" s="5"/>
      <c r="D20" s="6"/>
      <c r="E20" s="6"/>
      <c r="F20" s="4"/>
    </row>
    <row r="21" spans="1:6">
      <c r="A21" s="5"/>
      <c r="B21" s="5"/>
      <c r="C21" s="5"/>
      <c r="D21" s="5"/>
      <c r="E21" s="5"/>
      <c r="F21" s="4"/>
    </row>
    <row r="22" spans="1:6">
      <c r="A22" s="5"/>
      <c r="B22" s="5"/>
      <c r="C22" s="5"/>
      <c r="D22" s="6"/>
      <c r="E22" s="6"/>
      <c r="F22" s="11"/>
    </row>
    <row r="23" spans="1:6">
      <c r="A23" s="5"/>
      <c r="B23" s="5"/>
      <c r="C23" s="5"/>
      <c r="D23" s="5"/>
      <c r="E23" s="5"/>
      <c r="F23" s="4"/>
    </row>
    <row r="24" spans="1:6">
      <c r="A24" s="5"/>
      <c r="B24" s="5"/>
      <c r="C24" s="5"/>
      <c r="D24" s="5"/>
      <c r="E24" s="5"/>
      <c r="F24" s="4"/>
    </row>
    <row r="25" spans="1:6">
      <c r="A25" s="5"/>
      <c r="B25" s="5"/>
      <c r="C25" s="5"/>
      <c r="D25" s="5"/>
      <c r="E25" s="5"/>
      <c r="F25" s="4"/>
    </row>
  </sheetData>
  <mergeCells count="1">
    <mergeCell ref="A1:F1"/>
  </mergeCells>
  <pageMargins left="0" right="0" top="0.39370078740157483" bottom="0.39370078740157483" header="0" footer="0"/>
  <headerFooter>
    <oddHeader>&amp;C&amp;A</oddHeader>
    <oddFooter>&amp;CStrona &amp;P</oddFooter>
  </headerFooter>
  <ignoredErrors>
    <ignoredError sqref="D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Poziome_likwidacja</vt:lpstr>
      <vt:lpstr> Poziome_nowe</vt:lpstr>
      <vt:lpstr> Poziome_regeneracja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Kaleta</dc:creator>
  <cp:lastModifiedBy>Wojciech Naparła</cp:lastModifiedBy>
  <cp:revision>27</cp:revision>
  <cp:lastPrinted>2025-05-07T21:53:42Z</cp:lastPrinted>
  <dcterms:created xsi:type="dcterms:W3CDTF">2025-05-05T22:14:02Z</dcterms:created>
  <dcterms:modified xsi:type="dcterms:W3CDTF">2025-05-23T06:01:23Z</dcterms:modified>
</cp:coreProperties>
</file>